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ABLAS FAIS 2017, 2018, 2019\"/>
    </mc:Choice>
  </mc:AlternateContent>
  <bookViews>
    <workbookView xWindow="5280" yWindow="-210" windowWidth="18735" windowHeight="8295"/>
  </bookViews>
  <sheets>
    <sheet name="_2019er Trim 2019" sheetId="11" r:id="rId1"/>
    <sheet name="2do Trim 2019" sheetId="8" r:id="rId2"/>
    <sheet name="CIERRE 2019" sheetId="10" r:id="rId3"/>
    <sheet name="19Dic.2019" sheetId="9" r:id="rId4"/>
  </sheets>
  <calcPr calcId="152511"/>
</workbook>
</file>

<file path=xl/calcChain.xml><?xml version="1.0" encoding="utf-8"?>
<calcChain xmlns="http://schemas.openxmlformats.org/spreadsheetml/2006/main">
  <c r="P29" i="11" l="1"/>
  <c r="P28" i="11"/>
  <c r="P27" i="11"/>
  <c r="P26" i="11"/>
  <c r="F45" i="11"/>
  <c r="G40" i="11"/>
  <c r="G41" i="11" s="1"/>
  <c r="G42" i="11" s="1"/>
  <c r="G43" i="11" s="1"/>
  <c r="G44" i="11" s="1"/>
  <c r="G39" i="11"/>
  <c r="G38" i="11"/>
  <c r="G37" i="11"/>
  <c r="G36" i="11"/>
  <c r="O31" i="11"/>
  <c r="N31" i="11"/>
  <c r="L31" i="11"/>
  <c r="K31" i="11"/>
  <c r="J31" i="11"/>
  <c r="J34" i="11" s="1"/>
  <c r="M30" i="11"/>
  <c r="I30" i="11"/>
  <c r="P25" i="11"/>
  <c r="P24" i="11"/>
  <c r="M23" i="11"/>
  <c r="P23" i="11" s="1"/>
  <c r="P22" i="11"/>
  <c r="P21" i="11"/>
  <c r="P20" i="11"/>
  <c r="M19" i="11"/>
  <c r="P19" i="11" s="1"/>
  <c r="M18" i="11"/>
  <c r="P18" i="11" s="1"/>
  <c r="M17" i="11"/>
  <c r="P17" i="11" s="1"/>
  <c r="M16" i="11"/>
  <c r="P16" i="11" s="1"/>
  <c r="P30" i="11" l="1"/>
  <c r="P31" i="11" s="1"/>
  <c r="P32" i="11" s="1"/>
  <c r="I31" i="11"/>
  <c r="J32" i="11"/>
  <c r="J33" i="11"/>
  <c r="P34" i="11" l="1"/>
  <c r="P33" i="11"/>
  <c r="I33" i="11"/>
  <c r="I32" i="11"/>
  <c r="I34" i="11"/>
</calcChain>
</file>

<file path=xl/sharedStrings.xml><?xml version="1.0" encoding="utf-8"?>
<sst xmlns="http://schemas.openxmlformats.org/spreadsheetml/2006/main" count="224" uniqueCount="132">
  <si>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</si>
  <si>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</si>
  <si>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</si>
  <si>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</si>
  <si>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</si>
  <si>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</si>
  <si>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</si>
  <si>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</si>
  <si>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</si>
  <si>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</si>
  <si>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</si>
  <si>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</si>
  <si>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</si>
  <si>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</si>
  <si>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r>
      <t>Localidad:</t>
    </r>
    <r>
      <rPr>
        <sz val="8"/>
        <rFont val="Arial"/>
        <family val="2"/>
      </rPr>
      <t xml:space="preserve"> 095. CIUDAD GUZMÁN.</t>
    </r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</si>
  <si>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</si>
  <si>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</si>
  <si>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</si>
  <si>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</si>
  <si>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</si>
  <si>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</si>
  <si>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</si>
  <si>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</si>
  <si>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</si>
  <si>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</si>
  <si>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</si>
  <si>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</si>
  <si>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</si>
  <si>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</si>
  <si>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</si>
  <si>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</si>
  <si>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</si>
  <si>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</si>
  <si>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</si>
  <si>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</si>
  <si>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</si>
  <si>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</si>
  <si>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</si>
  <si>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</si>
  <si>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</si>
  <si>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</si>
  <si>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</si>
  <si>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</si>
  <si>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</si>
  <si>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</si>
  <si>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</si>
  <si>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</si>
  <si>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</si>
  <si>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</si>
  <si>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PZA.</t>
  </si>
  <si>
    <t>REINTEGRO</t>
  </si>
  <si>
    <t>PRIMER</t>
  </si>
  <si>
    <t>ENERO/MARZO</t>
  </si>
  <si>
    <t>140235R3301</t>
  </si>
  <si>
    <t>INVERSIÓN EJERCIDA (PESOS)</t>
  </si>
  <si>
    <t>MEJORAMIENTO DE VIVIENDA</t>
  </si>
  <si>
    <t>DESARROLLO INSTITUCIONAL</t>
  </si>
  <si>
    <t>CD. GUZMÁN</t>
  </si>
  <si>
    <t>M2.</t>
  </si>
  <si>
    <t>140235R3306</t>
  </si>
  <si>
    <t>140235R3307</t>
  </si>
  <si>
    <t>140235R3308</t>
  </si>
  <si>
    <t>2% PROGRAMA PARA EL DESARROLLO INSTITUCIONAL</t>
  </si>
  <si>
    <t>140235R3309</t>
  </si>
  <si>
    <t>140235R3310</t>
  </si>
  <si>
    <t>MTRO. TEOFILO DE LA CRUZ GUZMÁN</t>
  </si>
  <si>
    <t>140235R3311</t>
  </si>
  <si>
    <t>Fondo de Aportaciones para la Infraestructura Social Municipal</t>
  </si>
  <si>
    <t>FAISM RAMO 33 MPAL.</t>
  </si>
  <si>
    <t>C. J. JESUS GUERRERO ZUÑIGA.</t>
  </si>
  <si>
    <t>LOTE</t>
  </si>
  <si>
    <t>2019</t>
  </si>
  <si>
    <t>10 DE ABRIL DE 2019.</t>
  </si>
  <si>
    <t>Presidente Municipal</t>
  </si>
  <si>
    <t>ARQ. JESUS EUGENIO CAMPOS ESCOBAR</t>
  </si>
  <si>
    <t>ENERO/2019.</t>
  </si>
  <si>
    <t>DICIEMBRE/2019.</t>
  </si>
  <si>
    <t>Secretaría de Bienestar</t>
  </si>
  <si>
    <t>URBANIZACIÓN</t>
  </si>
  <si>
    <t>https://www.gob.mx/bienestar/documentos/fondo-de-aportaciones-para-la-infraestructura-social-fais</t>
  </si>
  <si>
    <t>EDUCACIÓN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</si>
  <si>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</si>
  <si>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</si>
  <si>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</si>
  <si>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</si>
  <si>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</si>
  <si>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</si>
  <si>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</si>
  <si>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</si>
  <si>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</si>
  <si>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</si>
  <si>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FOLIO DE PROYECTO</t>
  </si>
  <si>
    <t>MESES</t>
  </si>
  <si>
    <t>DEPOSITOS</t>
  </si>
  <si>
    <t>140235R3312</t>
  </si>
  <si>
    <t>140235R3313</t>
  </si>
  <si>
    <t>140235R3314</t>
  </si>
  <si>
    <t>CONSTRUCCIÓN DE CUARTO ADICIONAL EN LA CABECERA MUNICIPAL DE ZAPOTLÁN EL GRANDE, JALISCO.</t>
  </si>
  <si>
    <t>SUMINISTRO Y COLOCACIÓN DE CALENTADORES SOLARES DE 150 LTS. DE 12 TUBOS EN LA CABECERA MUNICIPAL DE ZAPOTLÁN EL GRANDE, JALISCO.</t>
  </si>
  <si>
    <t>CONSTRUCCIÓN DE TECHADO EN ÁREAS DE IMPARTICIÓN DE EDUCACIÓN FÍSICA EN LA ESC. PRIM. MA. MERCEDES MADRIGAL DE ZAPOTLÁN EL GRANDE, JALISCO.</t>
  </si>
  <si>
    <t>140235R3315</t>
  </si>
  <si>
    <t>CONSTRUCCIÓN DE TECHADO EN ÁREAS DE IMPARTICIÓN DE EDUCACIÓN FÍSICA EN ESC. PRI, JOSE MA. PINO SUÁREZ EN LA CABECERA MUNICIPAL DE ZAPOTLÁN EL GRANDE, JALISCO.</t>
  </si>
  <si>
    <t>DIR.</t>
  </si>
  <si>
    <r>
      <t xml:space="preserve">CONSTRUCCIÓN DE CUARTO ADICIONAL EN LA COLONIA VALLE DEL SUR, MUNICIPIO DE ZAPOTLÁN EL GRANDE, JALISCO. </t>
    </r>
    <r>
      <rPr>
        <b/>
        <sz val="7"/>
        <rFont val="Arial"/>
        <family val="2"/>
      </rPr>
      <t>ZAP 1402300010810</t>
    </r>
  </si>
  <si>
    <r>
      <t xml:space="preserve">SUMINISTRO Y COLOCACIÓN DE CALENTADORES SOLARES DE 150 LTS. DE 12 TUBOS EN LA COLONIA LA REJA MUNICIPIO DE ZAPOTLÁN EL GRANDE, JALISCO. </t>
    </r>
    <r>
      <rPr>
        <b/>
        <sz val="7"/>
        <rFont val="Arial"/>
        <family val="2"/>
      </rPr>
      <t>ZAP 1402300010350</t>
    </r>
  </si>
  <si>
    <r>
      <t xml:space="preserve">SUMINISTRO Y COLOCACIÓN DE CALENTADORES SOLARES DE 150 LTS. DE 12 TUBOS EN LA COLONIA LOMAS DE SOLIDARIDAD MUNICIPIO DE ZAPOTLÁN EL GRANDE, JALISCO. </t>
    </r>
    <r>
      <rPr>
        <b/>
        <sz val="7"/>
        <rFont val="Arial"/>
        <family val="2"/>
      </rPr>
      <t>ZAP 1402300010454</t>
    </r>
  </si>
  <si>
    <r>
      <t xml:space="preserve">SUMINISTRO Y COLOCACIÓN DE CALENTADORES SOLARES DE 150 LTS. DE 12 TUBOS EN LA COLONIA EL CAMPANARIO MUNICIPIO DE ZAPOTLÁN EL GRANDE, JALISCO. </t>
    </r>
    <r>
      <rPr>
        <b/>
        <sz val="7"/>
        <rFont val="Arial"/>
        <family val="2"/>
      </rPr>
      <t>ZAP 1402300010581</t>
    </r>
  </si>
  <si>
    <r>
      <t xml:space="preserve">SUMINISTRO Y COLOCACIÓN DE CALENTADORES SOLARES DE 150 LTS. DE 12 TUBOS EN LA COLONIA LAS AZALEAS EN EL MUNICIPIO DE ZAPOTLÁN EL GRANDE, JALISCO. </t>
    </r>
    <r>
      <rPr>
        <b/>
        <sz val="7"/>
        <rFont val="Arial"/>
        <family val="2"/>
      </rPr>
      <t>ZAP 1402300010685</t>
    </r>
  </si>
  <si>
    <r>
      <t xml:space="preserve">SUMINISTRO Y COLOCACIÓN DE CALENTADORES SOLARES DE 150 LTS. DE 12 TUBOS EN LA COLONIA OTILIO MONTAÑO MUNICIPIO DE ZAPOTLÁN EL GRANDE, JALISCO. </t>
    </r>
    <r>
      <rPr>
        <b/>
        <sz val="7"/>
        <rFont val="Arial"/>
        <family val="2"/>
      </rPr>
      <t>ZAP 1402300010755</t>
    </r>
  </si>
  <si>
    <r>
      <t xml:space="preserve">CONSTRUCCIÓN DE EMPEDRADO Y HUELLA DE RODAMIENTO DE CONCRETO EN CALLES DE LA COLONIA HIJOS ILUSTRES MUNICIPIO DE ZAPOTLÁN EL GRANDE, JALISCO. </t>
    </r>
    <r>
      <rPr>
        <b/>
        <sz val="7"/>
        <rFont val="Arial"/>
        <family val="2"/>
      </rPr>
      <t>ZAP 1402300010721</t>
    </r>
  </si>
  <si>
    <t>COMP._2</t>
  </si>
  <si>
    <t>COMP._1</t>
  </si>
  <si>
    <t>PRODIM</t>
  </si>
  <si>
    <t>4514</t>
  </si>
  <si>
    <t>4534</t>
  </si>
  <si>
    <t>4547</t>
  </si>
  <si>
    <t>4557</t>
  </si>
  <si>
    <t>4571</t>
  </si>
  <si>
    <t>4582</t>
  </si>
  <si>
    <t>4607</t>
  </si>
  <si>
    <t>4796</t>
  </si>
  <si>
    <t>5398</t>
  </si>
  <si>
    <t>5407</t>
  </si>
  <si>
    <t>5419</t>
  </si>
  <si>
    <t>21709</t>
  </si>
  <si>
    <r>
      <t xml:space="preserve">CONSTRUCCIÓN DE BANQUETAS Y MACHUELOS EN CALLES DE LA COLONIA VALLE DEL SUR MUNICIPIO DE ZAPOTLÁN EL GRANDE, JALISCO. </t>
    </r>
    <r>
      <rPr>
        <b/>
        <sz val="7"/>
        <rFont val="Arial"/>
        <family val="2"/>
      </rPr>
      <t>15% COMPLEMENTARIO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ZAP 1402300010810</t>
    </r>
  </si>
  <si>
    <t>EQUIPAMIENTO</t>
  </si>
  <si>
    <t>01/ABR./2019</t>
  </si>
  <si>
    <r>
      <t xml:space="preserve">SUMINISTRO Y COLOCACIÓN DE CALENTADORES SOLARES DE 150 LTS. DE 12 TUBOS EN LAS COLONIAS UNIÓN DE COLONOS Y BUGAMBILIAS EN EL MUNICIPIO DE ZAPOTLÁN EL GRANDE, JALISCO. </t>
    </r>
    <r>
      <rPr>
        <b/>
        <sz val="7"/>
        <rFont val="Arial"/>
        <family val="2"/>
      </rPr>
      <t>ZAP 1402300010859</t>
    </r>
  </si>
  <si>
    <t>28071</t>
  </si>
  <si>
    <t>4563</t>
  </si>
  <si>
    <r>
      <t xml:space="preserve">SUMINISTRO Y COLOCACIÓN DE MOBILIARIO Y EQUIPO EN COMEDORES COMUNITARIOS DE LAS COLONIAS SAN JOSE, PABLO LUISJUAN, SOLIDARIDAD DEL MUNICIPIO DE ZAPOTLÁN EL GRANDE, JALISCO. </t>
    </r>
    <r>
      <rPr>
        <b/>
        <sz val="7"/>
        <rFont val="Arial"/>
        <family val="2"/>
      </rPr>
      <t>5% OBLIGATORIO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</si>
</sst>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6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11"/>
      <color rgb="FF212121"/>
      <name val="Segoe U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44" fontId="19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14" fontId="2" fillId="0" borderId="0" xfId="0" quotePrefix="1" applyNumberFormat="1" applyFont="1" applyFill="1"/>
    <xf numFmtId="164" fontId="1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3" fillId="0" borderId="11" xfId="0" applyFont="1" applyBorder="1"/>
    <xf numFmtId="164" fontId="1" fillId="0" borderId="11" xfId="0" applyNumberFormat="1" applyFont="1" applyBorder="1"/>
    <xf numFmtId="164" fontId="3" fillId="0" borderId="1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5" fillId="2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164" fontId="5" fillId="2" borderId="16" xfId="0" applyNumberFormat="1" applyFont="1" applyFill="1" applyBorder="1"/>
    <xf numFmtId="164" fontId="5" fillId="2" borderId="6" xfId="0" applyNumberFormat="1" applyFont="1" applyFill="1" applyBorder="1"/>
    <xf numFmtId="164" fontId="5" fillId="2" borderId="17" xfId="0" applyNumberFormat="1" applyFont="1" applyFill="1" applyBorder="1"/>
    <xf numFmtId="0" fontId="5" fillId="2" borderId="16" xfId="0" applyFont="1" applyFill="1" applyBorder="1"/>
    <xf numFmtId="0" fontId="5" fillId="2" borderId="6" xfId="0" applyFont="1" applyFill="1" applyBorder="1"/>
    <xf numFmtId="0" fontId="5" fillId="2" borderId="1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1" xfId="0" applyFont="1" applyFill="1" applyBorder="1"/>
    <xf numFmtId="0" fontId="5" fillId="2" borderId="2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7" fontId="7" fillId="0" borderId="34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7" xfId="0" applyFont="1" applyFill="1" applyBorder="1" applyAlignment="1">
      <alignment horizontal="justify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64" fontId="9" fillId="0" borderId="39" xfId="0" applyNumberFormat="1" applyFont="1" applyFill="1" applyBorder="1" applyAlignment="1">
      <alignment horizontal="right"/>
    </xf>
    <xf numFmtId="164" fontId="9" fillId="0" borderId="40" xfId="0" applyNumberFormat="1" applyFont="1" applyFill="1" applyBorder="1" applyAlignment="1">
      <alignment horizontal="right"/>
    </xf>
    <xf numFmtId="164" fontId="9" fillId="0" borderId="41" xfId="0" applyNumberFormat="1" applyFont="1" applyFill="1" applyBorder="1" applyAlignment="1">
      <alignment horizontal="right"/>
    </xf>
    <xf numFmtId="164" fontId="9" fillId="0" borderId="42" xfId="0" applyNumberFormat="1" applyFont="1" applyFill="1" applyBorder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9" fillId="0" borderId="32" xfId="0" quotePrefix="1" applyNumberFormat="1" applyFont="1" applyFill="1" applyBorder="1"/>
    <xf numFmtId="164" fontId="9" fillId="0" borderId="33" xfId="0" applyNumberFormat="1" applyFont="1" applyFill="1" applyBorder="1"/>
    <xf numFmtId="164" fontId="9" fillId="0" borderId="35" xfId="0" applyNumberFormat="1" applyFont="1" applyFill="1" applyBorder="1"/>
    <xf numFmtId="164" fontId="9" fillId="0" borderId="25" xfId="0" applyNumberFormat="1" applyFont="1" applyFill="1" applyBorder="1" applyAlignment="1">
      <alignment horizontal="right"/>
    </xf>
    <xf numFmtId="164" fontId="9" fillId="0" borderId="27" xfId="0" applyNumberFormat="1" applyFont="1" applyFill="1" applyBorder="1" applyAlignment="1">
      <alignment horizontal="right"/>
    </xf>
    <xf numFmtId="164" fontId="9" fillId="0" borderId="38" xfId="0" applyNumberFormat="1" applyFont="1" applyFill="1" applyBorder="1" applyAlignment="1">
      <alignment horizontal="right"/>
    </xf>
    <xf numFmtId="164" fontId="8" fillId="0" borderId="0" xfId="0" applyNumberFormat="1" applyFont="1"/>
    <xf numFmtId="0" fontId="10" fillId="0" borderId="0" xfId="0" applyFont="1"/>
    <xf numFmtId="164" fontId="10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17" fontId="7" fillId="3" borderId="34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 vertical="center" wrapText="1"/>
    </xf>
    <xf numFmtId="164" fontId="14" fillId="0" borderId="8" xfId="0" quotePrefix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justify"/>
    </xf>
    <xf numFmtId="17" fontId="7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27" xfId="0" applyFont="1" applyFill="1" applyBorder="1"/>
    <xf numFmtId="0" fontId="7" fillId="0" borderId="4" xfId="0" applyFont="1" applyFill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28" xfId="0" applyFont="1" applyFill="1" applyBorder="1"/>
    <xf numFmtId="0" fontId="7" fillId="0" borderId="28" xfId="0" applyFont="1" applyFill="1" applyBorder="1"/>
    <xf numFmtId="164" fontId="5" fillId="0" borderId="32" xfId="0" applyNumberFormat="1" applyFont="1" applyFill="1" applyBorder="1" applyAlignment="1">
      <alignment horizontal="right"/>
    </xf>
    <xf numFmtId="164" fontId="5" fillId="0" borderId="27" xfId="0" applyNumberFormat="1" applyFont="1" applyFill="1" applyBorder="1"/>
    <xf numFmtId="164" fontId="5" fillId="0" borderId="38" xfId="0" applyNumberFormat="1" applyFont="1" applyFill="1" applyBorder="1"/>
    <xf numFmtId="164" fontId="7" fillId="0" borderId="4" xfId="0" applyNumberFormat="1" applyFont="1" applyFill="1" applyBorder="1"/>
    <xf numFmtId="164" fontId="7" fillId="0" borderId="27" xfId="0" applyNumberFormat="1" applyFont="1" applyFill="1" applyBorder="1" applyAlignment="1">
      <alignment horizontal="center"/>
    </xf>
    <xf numFmtId="0" fontId="7" fillId="0" borderId="31" xfId="0" applyFont="1" applyFill="1" applyBorder="1"/>
    <xf numFmtId="164" fontId="1" fillId="0" borderId="33" xfId="0" applyNumberFormat="1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0" fontId="7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164" fontId="15" fillId="0" borderId="0" xfId="0" applyNumberFormat="1" applyFont="1"/>
    <xf numFmtId="9" fontId="15" fillId="0" borderId="0" xfId="0" applyNumberFormat="1" applyFont="1" applyAlignment="1">
      <alignment horizontal="left" wrapText="1"/>
    </xf>
    <xf numFmtId="0" fontId="7" fillId="4" borderId="32" xfId="0" applyFont="1" applyFill="1" applyBorder="1" applyAlignment="1">
      <alignment horizontal="center"/>
    </xf>
    <xf numFmtId="9" fontId="15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4" fontId="16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17" fillId="0" borderId="0" xfId="0" applyFont="1" applyAlignment="1">
      <alignment wrapText="1"/>
    </xf>
    <xf numFmtId="0" fontId="18" fillId="0" borderId="0" xfId="1" applyAlignment="1" applyProtection="1">
      <alignment wrapText="1"/>
    </xf>
    <xf numFmtId="0" fontId="18" fillId="0" borderId="0" xfId="1" applyAlignment="1" applyProtection="1">
      <alignment horizontal="left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3" xfId="0" applyNumberFormat="1" applyFont="1" applyBorder="1"/>
    <xf numFmtId="44" fontId="1" fillId="0" borderId="33" xfId="2" applyFont="1" applyBorder="1"/>
    <xf numFmtId="164" fontId="3" fillId="5" borderId="33" xfId="0" applyNumberFormat="1" applyFont="1" applyFill="1" applyBorder="1" applyAlignment="1">
      <alignment horizontal="center"/>
    </xf>
    <xf numFmtId="164" fontId="3" fillId="0" borderId="33" xfId="0" applyNumberFormat="1" applyFont="1" applyBorder="1"/>
    <xf numFmtId="0" fontId="7" fillId="0" borderId="32" xfId="0" applyFont="1" applyFill="1" applyBorder="1" applyAlignment="1">
      <alignment horizontal="center"/>
    </xf>
    <xf numFmtId="0" fontId="7" fillId="0" borderId="37" xfId="0" quotePrefix="1" applyFont="1" applyBorder="1" applyAlignment="1">
      <alignment horizontal="center"/>
    </xf>
    <xf numFmtId="0" fontId="7" fillId="3" borderId="37" xfId="0" quotePrefix="1" applyFont="1" applyFill="1" applyBorder="1" applyAlignment="1">
      <alignment horizontal="center"/>
    </xf>
    <xf numFmtId="0" fontId="7" fillId="0" borderId="37" xfId="0" quotePrefix="1" applyFont="1" applyFill="1" applyBorder="1" applyAlignment="1">
      <alignment horizontal="center"/>
    </xf>
    <xf numFmtId="164" fontId="8" fillId="0" borderId="0" xfId="0" applyNumberFormat="1" applyFont="1" applyFill="1"/>
    <xf numFmtId="15" fontId="20" fillId="6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1" applyAlignment="1" applyProtection="1">
      <alignment horizontal="left"/>
    </xf>
    <xf numFmtId="0" fontId="17" fillId="0" borderId="0" xfId="0" applyFont="1" applyAlignment="1">
      <alignment horizontal="left"/>
    </xf>
    <xf numFmtId="49" fontId="3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4</xdr:col>
      <xdr:colOff>57149</xdr:colOff>
      <xdr:row>7</xdr:row>
      <xdr:rowOff>85726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314325" y="190500"/>
          <a:ext cx="2933700" cy="1304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ienestar/documentos/fondo-de-aportaciones-para-la-infraestructura-social-fa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topLeftCell="I4" zoomScale="120" zoomScaleNormal="120" workbookViewId="0">
      <selection activeCell="H20" sqref="H20"/>
    </sheetView>
  </sheetViews>
  <sheetFormatPr baseColWidth="10" defaultRowHeight="11.25" x14ac:dyDescent="0.2"/>
  <cols>
    <col min="1" max="1" width="10.28515625" style="1" customWidth="1"/>
    <col min="2" max="3" width="11.42578125" style="1"/>
    <col min="4" max="4" width="10" style="1" customWidth="1"/>
    <col min="5" max="5" width="14.7109375" style="1" customWidth="1"/>
    <col min="6" max="6" width="12.5703125" style="1" customWidth="1"/>
    <col min="7" max="7" width="10.2851562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7" width="11.85546875" style="1" customWidth="1"/>
    <col min="18" max="18" width="11.42578125" style="1"/>
    <col min="19" max="19" width="9.7109375" style="3" customWidth="1"/>
    <col min="20" max="20" width="13.5703125" style="1" customWidth="1"/>
    <col min="21" max="16384" width="11.42578125" style="1"/>
  </cols>
  <sheetData>
    <row r="1" spans="1:20" ht="12.75" x14ac:dyDescent="0.2">
      <c r="A1" s="152" t="s">
        <v>127</v>
      </c>
      <c r="B1" s="152"/>
      <c r="F1" s="2"/>
      <c r="G1" s="2"/>
    </row>
    <row r="2" spans="1:20" ht="15" x14ac:dyDescent="0.25">
      <c r="A2"/>
    </row>
    <row r="3" spans="1:20" x14ac:dyDescent="0.2">
      <c r="K3" s="4" t="s">
        <v>0</v>
      </c>
    </row>
    <row r="4" spans="1:20" ht="18" x14ac:dyDescent="0.25">
      <c r="E4" s="153" t="s">
        <v>77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4"/>
      <c r="T4" s="5" t="s">
        <v>1</v>
      </c>
    </row>
    <row r="5" spans="1:20" ht="18.75" thickBot="1" x14ac:dyDescent="0.3"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  <c r="T5" s="6" t="s">
        <v>2</v>
      </c>
    </row>
    <row r="6" spans="1:20" ht="18" x14ac:dyDescent="0.25">
      <c r="E6" s="157" t="s">
        <v>3</v>
      </c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8"/>
      <c r="T6" s="7" t="s">
        <v>4</v>
      </c>
    </row>
    <row r="7" spans="1:20" ht="18.75" thickBot="1" x14ac:dyDescent="0.3">
      <c r="H7" s="101"/>
      <c r="K7" s="100" t="s">
        <v>71</v>
      </c>
      <c r="T7" s="8">
        <v>2019</v>
      </c>
    </row>
    <row r="8" spans="1:20" ht="12" thickTop="1" x14ac:dyDescent="0.2">
      <c r="T8" s="9"/>
    </row>
    <row r="9" spans="1:20" x14ac:dyDescent="0.2">
      <c r="A9" s="10"/>
      <c r="B9" s="11" t="s">
        <v>5</v>
      </c>
      <c r="C9" s="10"/>
      <c r="D9" s="10" t="s">
        <v>6</v>
      </c>
      <c r="E9" s="10"/>
      <c r="F9" s="10"/>
      <c r="G9" s="10"/>
      <c r="H9" s="10"/>
      <c r="I9" s="12"/>
      <c r="J9" s="12"/>
      <c r="K9" s="12"/>
      <c r="L9" s="12"/>
      <c r="M9" s="10"/>
      <c r="N9" s="10"/>
      <c r="O9" s="10"/>
      <c r="P9" s="10"/>
      <c r="Q9" s="10"/>
      <c r="R9" s="10"/>
      <c r="S9" s="13" t="s">
        <v>7</v>
      </c>
      <c r="T9" s="14" t="s">
        <v>8</v>
      </c>
    </row>
    <row r="10" spans="1:20" x14ac:dyDescent="0.2">
      <c r="B10" s="15" t="s">
        <v>9</v>
      </c>
      <c r="D10" s="16" t="s">
        <v>10</v>
      </c>
      <c r="E10" s="1" t="s">
        <v>67</v>
      </c>
      <c r="S10" s="17" t="s">
        <v>11</v>
      </c>
    </row>
    <row r="11" spans="1:20" x14ac:dyDescent="0.2">
      <c r="B11" s="15"/>
      <c r="C11" s="18" t="s">
        <v>12</v>
      </c>
      <c r="D11" s="1" t="s">
        <v>13</v>
      </c>
      <c r="H11" s="15" t="s">
        <v>14</v>
      </c>
      <c r="L11" s="19" t="s">
        <v>15</v>
      </c>
      <c r="M11" s="142" t="s">
        <v>51</v>
      </c>
      <c r="O11" s="18" t="s">
        <v>16</v>
      </c>
      <c r="P11" s="20" t="s">
        <v>52</v>
      </c>
      <c r="S11" s="159" t="s">
        <v>72</v>
      </c>
      <c r="T11" s="160"/>
    </row>
    <row r="12" spans="1:20" ht="12" thickBot="1" x14ac:dyDescent="0.25"/>
    <row r="13" spans="1:20" ht="15" customHeight="1" x14ac:dyDescent="0.2">
      <c r="A13" s="161" t="s">
        <v>27</v>
      </c>
      <c r="B13" s="21"/>
      <c r="C13" s="22"/>
      <c r="D13" s="23"/>
      <c r="E13" s="23"/>
      <c r="F13" s="21"/>
      <c r="G13" s="164" t="s">
        <v>91</v>
      </c>
      <c r="H13" s="21"/>
      <c r="I13" s="24"/>
      <c r="J13" s="25"/>
      <c r="K13" s="25"/>
      <c r="L13" s="26"/>
      <c r="M13" s="27"/>
      <c r="N13" s="28"/>
      <c r="O13" s="28"/>
      <c r="P13" s="29"/>
      <c r="Q13" s="30" t="s">
        <v>17</v>
      </c>
      <c r="R13" s="31" t="s">
        <v>18</v>
      </c>
      <c r="S13" s="32"/>
      <c r="T13" s="33" t="s">
        <v>19</v>
      </c>
    </row>
    <row r="14" spans="1:20" ht="15" customHeight="1" x14ac:dyDescent="0.2">
      <c r="A14" s="162"/>
      <c r="B14" s="167" t="s">
        <v>20</v>
      </c>
      <c r="C14" s="168"/>
      <c r="D14" s="34" t="s">
        <v>21</v>
      </c>
      <c r="E14" s="35"/>
      <c r="F14" s="36"/>
      <c r="G14" s="165"/>
      <c r="H14" s="37" t="s">
        <v>22</v>
      </c>
      <c r="I14" s="169" t="s">
        <v>23</v>
      </c>
      <c r="J14" s="170"/>
      <c r="K14" s="170"/>
      <c r="L14" s="171"/>
      <c r="M14" s="172" t="s">
        <v>54</v>
      </c>
      <c r="N14" s="173"/>
      <c r="O14" s="173"/>
      <c r="P14" s="174"/>
      <c r="Q14" s="38" t="s">
        <v>24</v>
      </c>
      <c r="R14" s="34" t="s">
        <v>25</v>
      </c>
      <c r="S14" s="39"/>
      <c r="T14" s="40" t="s">
        <v>26</v>
      </c>
    </row>
    <row r="15" spans="1:20" s="51" customFormat="1" ht="17.25" thickBot="1" x14ac:dyDescent="0.3">
      <c r="A15" s="163"/>
      <c r="B15" s="41" t="s">
        <v>28</v>
      </c>
      <c r="C15" s="42" t="s">
        <v>29</v>
      </c>
      <c r="D15" s="43" t="s">
        <v>30</v>
      </c>
      <c r="E15" s="43" t="s">
        <v>31</v>
      </c>
      <c r="F15" s="44" t="s">
        <v>32</v>
      </c>
      <c r="G15" s="166"/>
      <c r="H15" s="44" t="s">
        <v>33</v>
      </c>
      <c r="I15" s="45" t="s">
        <v>34</v>
      </c>
      <c r="J15" s="46" t="s">
        <v>68</v>
      </c>
      <c r="K15" s="46" t="s">
        <v>35</v>
      </c>
      <c r="L15" s="47" t="s">
        <v>36</v>
      </c>
      <c r="M15" s="48" t="s">
        <v>34</v>
      </c>
      <c r="N15" s="41" t="s">
        <v>37</v>
      </c>
      <c r="O15" s="41" t="s">
        <v>38</v>
      </c>
      <c r="P15" s="99" t="s">
        <v>50</v>
      </c>
      <c r="Q15" s="42" t="s">
        <v>39</v>
      </c>
      <c r="R15" s="43" t="s">
        <v>40</v>
      </c>
      <c r="S15" s="49" t="s">
        <v>41</v>
      </c>
      <c r="T15" s="50" t="s">
        <v>42</v>
      </c>
    </row>
    <row r="16" spans="1:20" ht="28.5" customHeight="1" x14ac:dyDescent="0.2">
      <c r="A16" s="52" t="s">
        <v>57</v>
      </c>
      <c r="B16" s="53" t="s">
        <v>75</v>
      </c>
      <c r="C16" s="54" t="s">
        <v>76</v>
      </c>
      <c r="D16" s="53" t="s">
        <v>53</v>
      </c>
      <c r="E16" s="118" t="s">
        <v>55</v>
      </c>
      <c r="F16" s="55" t="s">
        <v>102</v>
      </c>
      <c r="G16" s="148" t="s">
        <v>113</v>
      </c>
      <c r="H16" s="56" t="s">
        <v>103</v>
      </c>
      <c r="I16" s="57">
        <v>720000</v>
      </c>
      <c r="J16" s="58">
        <v>720000</v>
      </c>
      <c r="K16" s="58">
        <v>0</v>
      </c>
      <c r="L16" s="59">
        <v>0</v>
      </c>
      <c r="M16" s="57">
        <f t="shared" ref="M16:M23" si="0">N16</f>
        <v>0</v>
      </c>
      <c r="N16" s="58">
        <v>0</v>
      </c>
      <c r="O16" s="58">
        <v>0</v>
      </c>
      <c r="P16" s="59">
        <f t="shared" ref="P16:P30" si="1">I16-M16</f>
        <v>720000</v>
      </c>
      <c r="Q16" s="82">
        <v>67</v>
      </c>
      <c r="R16" s="60" t="s">
        <v>58</v>
      </c>
      <c r="S16" s="121">
        <v>12</v>
      </c>
      <c r="T16" s="61" t="s">
        <v>42</v>
      </c>
    </row>
    <row r="17" spans="1:20" ht="30.75" customHeight="1" x14ac:dyDescent="0.2">
      <c r="A17" s="89" t="s">
        <v>57</v>
      </c>
      <c r="B17" s="90" t="s">
        <v>75</v>
      </c>
      <c r="C17" s="91" t="s">
        <v>76</v>
      </c>
      <c r="D17" s="90" t="s">
        <v>43</v>
      </c>
      <c r="E17" s="117" t="s">
        <v>55</v>
      </c>
      <c r="F17" s="98" t="s">
        <v>102</v>
      </c>
      <c r="G17" s="149" t="s">
        <v>114</v>
      </c>
      <c r="H17" s="56" t="s">
        <v>104</v>
      </c>
      <c r="I17" s="92">
        <v>98000</v>
      </c>
      <c r="J17" s="93">
        <v>98000</v>
      </c>
      <c r="K17" s="93">
        <v>0</v>
      </c>
      <c r="L17" s="94">
        <v>0</v>
      </c>
      <c r="M17" s="92">
        <f t="shared" si="0"/>
        <v>0</v>
      </c>
      <c r="N17" s="93">
        <v>0</v>
      </c>
      <c r="O17" s="93">
        <v>0</v>
      </c>
      <c r="P17" s="94">
        <f t="shared" si="1"/>
        <v>98000</v>
      </c>
      <c r="Q17" s="95">
        <v>112</v>
      </c>
      <c r="R17" s="96" t="s">
        <v>49</v>
      </c>
      <c r="S17" s="120">
        <v>20</v>
      </c>
      <c r="T17" s="97" t="s">
        <v>42</v>
      </c>
    </row>
    <row r="18" spans="1:20" ht="29.25" customHeight="1" x14ac:dyDescent="0.2">
      <c r="A18" s="132" t="s">
        <v>57</v>
      </c>
      <c r="B18" s="53" t="s">
        <v>75</v>
      </c>
      <c r="C18" s="54" t="s">
        <v>76</v>
      </c>
      <c r="D18" s="53" t="s">
        <v>44</v>
      </c>
      <c r="E18" s="119" t="s">
        <v>55</v>
      </c>
      <c r="F18" s="55" t="s">
        <v>102</v>
      </c>
      <c r="G18" s="148" t="s">
        <v>115</v>
      </c>
      <c r="H18" s="56" t="s">
        <v>105</v>
      </c>
      <c r="I18" s="57">
        <v>196000</v>
      </c>
      <c r="J18" s="58">
        <v>196000</v>
      </c>
      <c r="K18" s="58">
        <v>0</v>
      </c>
      <c r="L18" s="59">
        <v>0</v>
      </c>
      <c r="M18" s="57">
        <f t="shared" si="0"/>
        <v>0</v>
      </c>
      <c r="N18" s="58">
        <v>0</v>
      </c>
      <c r="O18" s="58">
        <v>0</v>
      </c>
      <c r="P18" s="59">
        <f t="shared" si="1"/>
        <v>196000</v>
      </c>
      <c r="Q18" s="83">
        <v>224</v>
      </c>
      <c r="R18" s="60" t="s">
        <v>49</v>
      </c>
      <c r="S18" s="121">
        <v>40</v>
      </c>
      <c r="T18" s="61" t="s">
        <v>42</v>
      </c>
    </row>
    <row r="19" spans="1:20" ht="38.25" customHeight="1" x14ac:dyDescent="0.2">
      <c r="A19" s="89" t="s">
        <v>57</v>
      </c>
      <c r="B19" s="90" t="s">
        <v>75</v>
      </c>
      <c r="C19" s="91" t="s">
        <v>76</v>
      </c>
      <c r="D19" s="90" t="s">
        <v>45</v>
      </c>
      <c r="E19" s="117" t="s">
        <v>55</v>
      </c>
      <c r="F19" s="98" t="s">
        <v>102</v>
      </c>
      <c r="G19" s="149" t="s">
        <v>116</v>
      </c>
      <c r="H19" s="56" t="s">
        <v>128</v>
      </c>
      <c r="I19" s="92">
        <v>98000</v>
      </c>
      <c r="J19" s="93">
        <v>98000</v>
      </c>
      <c r="K19" s="93">
        <v>0</v>
      </c>
      <c r="L19" s="94">
        <v>0</v>
      </c>
      <c r="M19" s="92">
        <f t="shared" si="0"/>
        <v>0</v>
      </c>
      <c r="N19" s="93">
        <v>0</v>
      </c>
      <c r="O19" s="93">
        <v>0</v>
      </c>
      <c r="P19" s="94">
        <f t="shared" si="1"/>
        <v>98000</v>
      </c>
      <c r="Q19" s="95">
        <v>112</v>
      </c>
      <c r="R19" s="96" t="s">
        <v>49</v>
      </c>
      <c r="S19" s="120">
        <v>20</v>
      </c>
      <c r="T19" s="97" t="s">
        <v>42</v>
      </c>
    </row>
    <row r="20" spans="1:20" ht="28.5" customHeight="1" x14ac:dyDescent="0.2">
      <c r="A20" s="132" t="s">
        <v>57</v>
      </c>
      <c r="B20" s="84" t="s">
        <v>75</v>
      </c>
      <c r="C20" s="102" t="s">
        <v>76</v>
      </c>
      <c r="D20" s="84" t="s">
        <v>46</v>
      </c>
      <c r="E20" s="119" t="s">
        <v>55</v>
      </c>
      <c r="F20" s="85" t="s">
        <v>102</v>
      </c>
      <c r="G20" s="150" t="s">
        <v>130</v>
      </c>
      <c r="H20" s="56" t="s">
        <v>106</v>
      </c>
      <c r="I20" s="63">
        <v>98000</v>
      </c>
      <c r="J20" s="62">
        <v>98000</v>
      </c>
      <c r="K20" s="62">
        <v>0</v>
      </c>
      <c r="L20" s="86">
        <v>0</v>
      </c>
      <c r="M20" s="63">
        <v>0</v>
      </c>
      <c r="N20" s="62">
        <v>0</v>
      </c>
      <c r="O20" s="62">
        <v>0</v>
      </c>
      <c r="P20" s="86">
        <f t="shared" si="1"/>
        <v>98000</v>
      </c>
      <c r="Q20" s="83">
        <v>112</v>
      </c>
      <c r="R20" s="87" t="s">
        <v>49</v>
      </c>
      <c r="S20" s="123">
        <v>20</v>
      </c>
      <c r="T20" s="88" t="s">
        <v>42</v>
      </c>
    </row>
    <row r="21" spans="1:20" ht="31.5" customHeight="1" x14ac:dyDescent="0.2">
      <c r="A21" s="89" t="s">
        <v>57</v>
      </c>
      <c r="B21" s="90" t="s">
        <v>75</v>
      </c>
      <c r="C21" s="91" t="s">
        <v>76</v>
      </c>
      <c r="D21" s="90" t="s">
        <v>59</v>
      </c>
      <c r="E21" s="117" t="s">
        <v>55</v>
      </c>
      <c r="F21" s="98" t="s">
        <v>102</v>
      </c>
      <c r="G21" s="149" t="s">
        <v>117</v>
      </c>
      <c r="H21" s="56" t="s">
        <v>107</v>
      </c>
      <c r="I21" s="92">
        <v>98000</v>
      </c>
      <c r="J21" s="93">
        <v>98000</v>
      </c>
      <c r="K21" s="93">
        <v>0</v>
      </c>
      <c r="L21" s="94">
        <v>0</v>
      </c>
      <c r="M21" s="92">
        <v>0</v>
      </c>
      <c r="N21" s="93">
        <v>0</v>
      </c>
      <c r="O21" s="93">
        <v>0</v>
      </c>
      <c r="P21" s="94">
        <f t="shared" si="1"/>
        <v>98000</v>
      </c>
      <c r="Q21" s="95">
        <v>112</v>
      </c>
      <c r="R21" s="96" t="s">
        <v>49</v>
      </c>
      <c r="S21" s="120">
        <v>20</v>
      </c>
      <c r="T21" s="97" t="s">
        <v>42</v>
      </c>
    </row>
    <row r="22" spans="1:20" ht="30" customHeight="1" x14ac:dyDescent="0.2">
      <c r="A22" s="132" t="s">
        <v>57</v>
      </c>
      <c r="B22" s="84" t="s">
        <v>75</v>
      </c>
      <c r="C22" s="102" t="s">
        <v>76</v>
      </c>
      <c r="D22" s="84" t="s">
        <v>60</v>
      </c>
      <c r="E22" s="119" t="s">
        <v>55</v>
      </c>
      <c r="F22" s="85" t="s">
        <v>102</v>
      </c>
      <c r="G22" s="150" t="s">
        <v>118</v>
      </c>
      <c r="H22" s="56" t="s">
        <v>108</v>
      </c>
      <c r="I22" s="63">
        <v>49000</v>
      </c>
      <c r="J22" s="62">
        <v>49000</v>
      </c>
      <c r="K22" s="62">
        <v>0</v>
      </c>
      <c r="L22" s="86">
        <v>0</v>
      </c>
      <c r="M22" s="63">
        <v>0</v>
      </c>
      <c r="N22" s="62">
        <v>0</v>
      </c>
      <c r="O22" s="62">
        <v>0</v>
      </c>
      <c r="P22" s="86">
        <f t="shared" si="1"/>
        <v>49000</v>
      </c>
      <c r="Q22" s="83">
        <v>56</v>
      </c>
      <c r="R22" s="87" t="s">
        <v>49</v>
      </c>
      <c r="S22" s="123">
        <v>10</v>
      </c>
      <c r="T22" s="88" t="s">
        <v>42</v>
      </c>
    </row>
    <row r="23" spans="1:20" ht="30" customHeight="1" x14ac:dyDescent="0.2">
      <c r="A23" s="89" t="s">
        <v>57</v>
      </c>
      <c r="B23" s="90" t="s">
        <v>75</v>
      </c>
      <c r="C23" s="91" t="s">
        <v>76</v>
      </c>
      <c r="D23" s="90" t="s">
        <v>61</v>
      </c>
      <c r="E23" s="117" t="s">
        <v>78</v>
      </c>
      <c r="F23" s="98" t="s">
        <v>110</v>
      </c>
      <c r="G23" s="149" t="s">
        <v>119</v>
      </c>
      <c r="H23" s="124" t="s">
        <v>109</v>
      </c>
      <c r="I23" s="92">
        <v>1544606.29</v>
      </c>
      <c r="J23" s="93">
        <v>1544606.29</v>
      </c>
      <c r="K23" s="93">
        <v>0</v>
      </c>
      <c r="L23" s="94">
        <v>0</v>
      </c>
      <c r="M23" s="92">
        <f t="shared" si="0"/>
        <v>0</v>
      </c>
      <c r="N23" s="93">
        <v>0</v>
      </c>
      <c r="O23" s="93">
        <v>0</v>
      </c>
      <c r="P23" s="94">
        <f t="shared" si="1"/>
        <v>1544606.29</v>
      </c>
      <c r="Q23" s="95">
        <v>1008</v>
      </c>
      <c r="R23" s="96" t="s">
        <v>58</v>
      </c>
      <c r="S23" s="120">
        <v>2482.63</v>
      </c>
      <c r="T23" s="97" t="s">
        <v>42</v>
      </c>
    </row>
    <row r="24" spans="1:20" ht="30.75" customHeight="1" x14ac:dyDescent="0.2">
      <c r="A24" s="132" t="s">
        <v>57</v>
      </c>
      <c r="B24" s="84" t="s">
        <v>75</v>
      </c>
      <c r="C24" s="102" t="s">
        <v>76</v>
      </c>
      <c r="D24" s="84" t="s">
        <v>63</v>
      </c>
      <c r="E24" s="119" t="s">
        <v>78</v>
      </c>
      <c r="F24" s="85" t="s">
        <v>111</v>
      </c>
      <c r="G24" s="150" t="s">
        <v>129</v>
      </c>
      <c r="H24" s="56" t="s">
        <v>125</v>
      </c>
      <c r="I24" s="63">
        <v>1450803.14</v>
      </c>
      <c r="J24" s="62">
        <v>1450803.14</v>
      </c>
      <c r="K24" s="62">
        <v>0</v>
      </c>
      <c r="L24" s="86">
        <v>0</v>
      </c>
      <c r="M24" s="63">
        <v>0</v>
      </c>
      <c r="N24" s="62">
        <v>0</v>
      </c>
      <c r="O24" s="62">
        <v>0</v>
      </c>
      <c r="P24" s="86">
        <f t="shared" si="1"/>
        <v>1450803.14</v>
      </c>
      <c r="Q24" s="83">
        <v>560</v>
      </c>
      <c r="R24" s="87" t="s">
        <v>58</v>
      </c>
      <c r="S24" s="123">
        <v>1530.9</v>
      </c>
      <c r="T24" s="88" t="s">
        <v>42</v>
      </c>
    </row>
    <row r="25" spans="1:20" ht="37.5" customHeight="1" x14ac:dyDescent="0.2">
      <c r="A25" s="89" t="s">
        <v>57</v>
      </c>
      <c r="B25" s="90" t="s">
        <v>75</v>
      </c>
      <c r="C25" s="91" t="s">
        <v>76</v>
      </c>
      <c r="D25" s="90" t="s">
        <v>64</v>
      </c>
      <c r="E25" s="117" t="s">
        <v>126</v>
      </c>
      <c r="F25" s="98" t="s">
        <v>102</v>
      </c>
      <c r="G25" s="149" t="s">
        <v>120</v>
      </c>
      <c r="H25" s="56" t="s">
        <v>131</v>
      </c>
      <c r="I25" s="92">
        <v>483601.05</v>
      </c>
      <c r="J25" s="93">
        <v>483601.05</v>
      </c>
      <c r="K25" s="93">
        <v>0</v>
      </c>
      <c r="L25" s="94">
        <v>0</v>
      </c>
      <c r="M25" s="92">
        <v>0</v>
      </c>
      <c r="N25" s="93">
        <v>0</v>
      </c>
      <c r="O25" s="93">
        <v>0</v>
      </c>
      <c r="P25" s="94">
        <f t="shared" si="1"/>
        <v>483601.05</v>
      </c>
      <c r="Q25" s="95">
        <v>840</v>
      </c>
      <c r="R25" s="96" t="s">
        <v>70</v>
      </c>
      <c r="S25" s="120">
        <v>150</v>
      </c>
      <c r="T25" s="97" t="s">
        <v>42</v>
      </c>
    </row>
    <row r="26" spans="1:20" ht="21.75" customHeight="1" x14ac:dyDescent="0.2">
      <c r="A26" s="147" t="s">
        <v>57</v>
      </c>
      <c r="B26" s="84" t="s">
        <v>75</v>
      </c>
      <c r="C26" s="102" t="s">
        <v>76</v>
      </c>
      <c r="D26" s="84" t="s">
        <v>66</v>
      </c>
      <c r="E26" s="119" t="s">
        <v>55</v>
      </c>
      <c r="F26" s="85" t="s">
        <v>102</v>
      </c>
      <c r="G26" s="150" t="s">
        <v>121</v>
      </c>
      <c r="H26" s="56" t="s">
        <v>97</v>
      </c>
      <c r="I26" s="63">
        <v>2700000</v>
      </c>
      <c r="J26" s="62">
        <v>2700000</v>
      </c>
      <c r="K26" s="62">
        <v>0</v>
      </c>
      <c r="L26" s="86">
        <v>0</v>
      </c>
      <c r="M26" s="63">
        <v>0</v>
      </c>
      <c r="N26" s="62">
        <v>0</v>
      </c>
      <c r="O26" s="62">
        <v>0</v>
      </c>
      <c r="P26" s="86">
        <f t="shared" si="1"/>
        <v>2700000</v>
      </c>
      <c r="Q26" s="83">
        <v>252</v>
      </c>
      <c r="R26" s="87" t="s">
        <v>49</v>
      </c>
      <c r="S26" s="123">
        <v>45</v>
      </c>
      <c r="T26" s="88" t="s">
        <v>42</v>
      </c>
    </row>
    <row r="27" spans="1:20" ht="30.75" customHeight="1" x14ac:dyDescent="0.2">
      <c r="A27" s="89" t="s">
        <v>57</v>
      </c>
      <c r="B27" s="90" t="s">
        <v>75</v>
      </c>
      <c r="C27" s="91" t="s">
        <v>76</v>
      </c>
      <c r="D27" s="90" t="s">
        <v>94</v>
      </c>
      <c r="E27" s="117" t="s">
        <v>55</v>
      </c>
      <c r="F27" s="98" t="s">
        <v>102</v>
      </c>
      <c r="G27" s="149" t="s">
        <v>122</v>
      </c>
      <c r="H27" s="56" t="s">
        <v>98</v>
      </c>
      <c r="I27" s="92">
        <v>1136800</v>
      </c>
      <c r="J27" s="93">
        <v>1136800</v>
      </c>
      <c r="K27" s="93">
        <v>0</v>
      </c>
      <c r="L27" s="94">
        <v>0</v>
      </c>
      <c r="M27" s="92">
        <v>0</v>
      </c>
      <c r="N27" s="93">
        <v>0</v>
      </c>
      <c r="O27" s="93">
        <v>0</v>
      </c>
      <c r="P27" s="94">
        <f t="shared" si="1"/>
        <v>1136800</v>
      </c>
      <c r="Q27" s="95">
        <v>1299</v>
      </c>
      <c r="R27" s="96" t="s">
        <v>49</v>
      </c>
      <c r="S27" s="120">
        <v>232</v>
      </c>
      <c r="T27" s="97" t="s">
        <v>42</v>
      </c>
    </row>
    <row r="28" spans="1:20" ht="30.75" customHeight="1" x14ac:dyDescent="0.2">
      <c r="A28" s="147" t="s">
        <v>57</v>
      </c>
      <c r="B28" s="84" t="s">
        <v>75</v>
      </c>
      <c r="C28" s="102" t="s">
        <v>76</v>
      </c>
      <c r="D28" s="84" t="s">
        <v>95</v>
      </c>
      <c r="E28" s="119" t="s">
        <v>80</v>
      </c>
      <c r="F28" s="85" t="s">
        <v>102</v>
      </c>
      <c r="G28" s="150" t="s">
        <v>123</v>
      </c>
      <c r="H28" s="56" t="s">
        <v>99</v>
      </c>
      <c r="I28" s="63">
        <v>505770.06</v>
      </c>
      <c r="J28" s="62">
        <v>505770.06</v>
      </c>
      <c r="K28" s="62">
        <v>0</v>
      </c>
      <c r="L28" s="86">
        <v>0</v>
      </c>
      <c r="M28" s="63">
        <v>0</v>
      </c>
      <c r="N28" s="62">
        <v>0</v>
      </c>
      <c r="O28" s="62">
        <v>0</v>
      </c>
      <c r="P28" s="86">
        <f t="shared" si="1"/>
        <v>505770.06</v>
      </c>
      <c r="Q28" s="83">
        <v>200</v>
      </c>
      <c r="R28" s="87" t="s">
        <v>70</v>
      </c>
      <c r="S28" s="123">
        <v>1</v>
      </c>
      <c r="T28" s="88" t="s">
        <v>42</v>
      </c>
    </row>
    <row r="29" spans="1:20" ht="32.25" customHeight="1" x14ac:dyDescent="0.2">
      <c r="A29" s="89" t="s">
        <v>57</v>
      </c>
      <c r="B29" s="90" t="s">
        <v>75</v>
      </c>
      <c r="C29" s="91" t="s">
        <v>76</v>
      </c>
      <c r="D29" s="90" t="s">
        <v>96</v>
      </c>
      <c r="E29" s="117" t="s">
        <v>80</v>
      </c>
      <c r="F29" s="98" t="s">
        <v>102</v>
      </c>
      <c r="G29" s="149" t="s">
        <v>124</v>
      </c>
      <c r="H29" s="56" t="s">
        <v>101</v>
      </c>
      <c r="I29" s="92">
        <v>300000</v>
      </c>
      <c r="J29" s="93">
        <v>300000</v>
      </c>
      <c r="K29" s="93">
        <v>0</v>
      </c>
      <c r="L29" s="94">
        <v>0</v>
      </c>
      <c r="M29" s="92">
        <v>0</v>
      </c>
      <c r="N29" s="93">
        <v>0</v>
      </c>
      <c r="O29" s="93">
        <v>0</v>
      </c>
      <c r="P29" s="94">
        <f t="shared" si="1"/>
        <v>300000</v>
      </c>
      <c r="Q29" s="95">
        <v>200</v>
      </c>
      <c r="R29" s="96" t="s">
        <v>70</v>
      </c>
      <c r="S29" s="120">
        <v>1</v>
      </c>
      <c r="T29" s="97" t="s">
        <v>42</v>
      </c>
    </row>
    <row r="30" spans="1:20" ht="22.5" customHeight="1" x14ac:dyDescent="0.2">
      <c r="A30" s="132" t="s">
        <v>57</v>
      </c>
      <c r="B30" s="84" t="s">
        <v>75</v>
      </c>
      <c r="C30" s="102" t="s">
        <v>76</v>
      </c>
      <c r="D30" s="84" t="s">
        <v>100</v>
      </c>
      <c r="E30" s="122" t="s">
        <v>56</v>
      </c>
      <c r="F30" s="85" t="s">
        <v>112</v>
      </c>
      <c r="G30" s="85"/>
      <c r="H30" s="124" t="s">
        <v>62</v>
      </c>
      <c r="I30" s="63">
        <f t="shared" ref="I30" si="2">J30</f>
        <v>193440.42</v>
      </c>
      <c r="J30" s="62">
        <v>193440.42</v>
      </c>
      <c r="K30" s="62">
        <v>0</v>
      </c>
      <c r="L30" s="86">
        <v>0</v>
      </c>
      <c r="M30" s="63">
        <f t="shared" ref="M30" si="3">N30</f>
        <v>0</v>
      </c>
      <c r="N30" s="62">
        <v>0</v>
      </c>
      <c r="O30" s="62">
        <v>0</v>
      </c>
      <c r="P30" s="86">
        <f t="shared" si="1"/>
        <v>193440.42</v>
      </c>
      <c r="Q30" s="83">
        <v>550</v>
      </c>
      <c r="R30" s="87" t="s">
        <v>70</v>
      </c>
      <c r="S30" s="116">
        <v>1</v>
      </c>
      <c r="T30" s="88" t="s">
        <v>42</v>
      </c>
    </row>
    <row r="31" spans="1:20" ht="12" thickBot="1" x14ac:dyDescent="0.25">
      <c r="A31" s="103"/>
      <c r="B31" s="104"/>
      <c r="C31" s="105"/>
      <c r="D31" s="106"/>
      <c r="E31" s="107"/>
      <c r="F31" s="108"/>
      <c r="G31" s="108"/>
      <c r="H31" s="109"/>
      <c r="I31" s="110">
        <f>SUM(I16:I30)</f>
        <v>9672020.9600000009</v>
      </c>
      <c r="J31" s="111">
        <f>SUM(J16:J30)</f>
        <v>9672020.9600000009</v>
      </c>
      <c r="K31" s="111">
        <f>SUM(K16:K30)</f>
        <v>0</v>
      </c>
      <c r="L31" s="112">
        <f>SUM(L16:L30)</f>
        <v>0</v>
      </c>
      <c r="M31" s="110">
        <v>0</v>
      </c>
      <c r="N31" s="111">
        <f>SUM(N16:N30)</f>
        <v>0</v>
      </c>
      <c r="O31" s="111">
        <f>SUM(O16:O30)</f>
        <v>0</v>
      </c>
      <c r="P31" s="112">
        <f>SUM(P16:P30)</f>
        <v>9672020.9600000009</v>
      </c>
      <c r="Q31" s="113"/>
      <c r="R31" s="104"/>
      <c r="S31" s="114"/>
      <c r="T31" s="115"/>
    </row>
    <row r="32" spans="1:20" x14ac:dyDescent="0.2">
      <c r="A32" s="64"/>
      <c r="B32" s="64"/>
      <c r="C32" s="64"/>
      <c r="D32" s="64"/>
      <c r="E32" s="64"/>
      <c r="F32" s="64"/>
      <c r="G32" s="64"/>
      <c r="H32" s="65"/>
      <c r="I32" s="66">
        <f>I31</f>
        <v>9672020.9600000009</v>
      </c>
      <c r="J32" s="67">
        <f>J31</f>
        <v>9672020.9600000009</v>
      </c>
      <c r="K32" s="68">
        <v>0</v>
      </c>
      <c r="L32" s="69">
        <v>0</v>
      </c>
      <c r="M32" s="66">
        <v>0</v>
      </c>
      <c r="N32" s="67">
        <v>0</v>
      </c>
      <c r="O32" s="68">
        <v>0</v>
      </c>
      <c r="P32" s="69">
        <f>P31</f>
        <v>9672020.9600000009</v>
      </c>
      <c r="Q32" s="70"/>
      <c r="R32" s="64"/>
      <c r="S32" s="71"/>
      <c r="T32" s="64"/>
    </row>
    <row r="33" spans="1:20" x14ac:dyDescent="0.2">
      <c r="A33" s="64"/>
      <c r="B33" s="64"/>
      <c r="C33" s="64"/>
      <c r="D33" s="64"/>
      <c r="E33" s="64"/>
      <c r="F33" s="64"/>
      <c r="G33" s="64"/>
      <c r="H33" s="65"/>
      <c r="I33" s="72">
        <f>I31</f>
        <v>9672020.9600000009</v>
      </c>
      <c r="J33" s="73">
        <f>J31</f>
        <v>9672020.9600000009</v>
      </c>
      <c r="K33" s="73">
        <v>0</v>
      </c>
      <c r="L33" s="74">
        <v>0</v>
      </c>
      <c r="M33" s="72">
        <v>0</v>
      </c>
      <c r="N33" s="73">
        <v>0</v>
      </c>
      <c r="O33" s="73">
        <v>0</v>
      </c>
      <c r="P33" s="74">
        <f>P32</f>
        <v>9672020.9600000009</v>
      </c>
      <c r="Q33" s="70"/>
      <c r="R33" s="64"/>
      <c r="S33" s="70"/>
      <c r="T33" s="64"/>
    </row>
    <row r="34" spans="1:20" ht="12" thickBot="1" x14ac:dyDescent="0.25">
      <c r="A34" s="64"/>
      <c r="B34" s="64"/>
      <c r="C34" s="64"/>
      <c r="D34" s="64"/>
      <c r="E34" s="145" t="s">
        <v>92</v>
      </c>
      <c r="F34" s="145" t="s">
        <v>93</v>
      </c>
      <c r="G34" s="145"/>
      <c r="H34" s="65"/>
      <c r="I34" s="75">
        <f>I31</f>
        <v>9672020.9600000009</v>
      </c>
      <c r="J34" s="76">
        <f>J31</f>
        <v>9672020.9600000009</v>
      </c>
      <c r="K34" s="76">
        <v>0</v>
      </c>
      <c r="L34" s="77">
        <v>0</v>
      </c>
      <c r="M34" s="75">
        <v>0</v>
      </c>
      <c r="N34" s="76">
        <v>0</v>
      </c>
      <c r="O34" s="76">
        <v>0</v>
      </c>
      <c r="P34" s="77">
        <f>P32</f>
        <v>9672020.9600000009</v>
      </c>
      <c r="Q34" s="70"/>
      <c r="R34" s="64"/>
      <c r="S34" s="70"/>
      <c r="T34" s="64"/>
    </row>
    <row r="35" spans="1:20" x14ac:dyDescent="0.2">
      <c r="E35" s="146" t="s">
        <v>81</v>
      </c>
      <c r="F35" s="144">
        <v>967202.09</v>
      </c>
      <c r="G35" s="143">
        <v>967202.09</v>
      </c>
      <c r="J35" s="78"/>
      <c r="Q35" s="3"/>
    </row>
    <row r="36" spans="1:20" x14ac:dyDescent="0.2">
      <c r="E36" s="146" t="s">
        <v>82</v>
      </c>
      <c r="F36" s="144">
        <v>967202.09</v>
      </c>
      <c r="G36" s="143">
        <f>F35+F36</f>
        <v>1934404.18</v>
      </c>
      <c r="H36" s="18"/>
      <c r="I36" s="151">
        <v>9672020.9600000009</v>
      </c>
      <c r="J36" s="78"/>
      <c r="Q36" s="3"/>
    </row>
    <row r="37" spans="1:20" x14ac:dyDescent="0.2">
      <c r="E37" s="146" t="s">
        <v>83</v>
      </c>
      <c r="F37" s="144">
        <v>967202.09</v>
      </c>
      <c r="G37" s="143">
        <f>F35+F36+F37</f>
        <v>2901606.27</v>
      </c>
      <c r="I37" s="78"/>
      <c r="J37" s="78"/>
      <c r="Q37" s="3"/>
    </row>
    <row r="38" spans="1:20" x14ac:dyDescent="0.2">
      <c r="E38" s="146" t="s">
        <v>84</v>
      </c>
      <c r="F38" s="144">
        <v>967202.09</v>
      </c>
      <c r="G38" s="143">
        <f>F35+F36+F37+F38</f>
        <v>3868808.36</v>
      </c>
      <c r="H38" s="133"/>
      <c r="I38" s="134"/>
      <c r="J38" s="130"/>
    </row>
    <row r="39" spans="1:20" x14ac:dyDescent="0.2">
      <c r="E39" s="146" t="s">
        <v>85</v>
      </c>
      <c r="F39" s="144">
        <v>967202.09</v>
      </c>
      <c r="G39" s="143">
        <f>F35+F36+F37+F38+F39</f>
        <v>4836010.45</v>
      </c>
      <c r="H39" s="131"/>
      <c r="I39" s="17"/>
      <c r="J39" s="130"/>
    </row>
    <row r="40" spans="1:20" ht="12" x14ac:dyDescent="0.2">
      <c r="E40" s="146" t="s">
        <v>86</v>
      </c>
      <c r="F40" s="144">
        <v>967202.09</v>
      </c>
      <c r="G40" s="143">
        <f>F35+F36+F37+F38+F39+F40</f>
        <v>5803212.54</v>
      </c>
      <c r="H40" s="18"/>
      <c r="I40" s="135"/>
      <c r="Q40" s="3"/>
    </row>
    <row r="41" spans="1:20" ht="12" x14ac:dyDescent="0.2">
      <c r="A41" s="178" t="s">
        <v>69</v>
      </c>
      <c r="B41" s="178"/>
      <c r="C41" s="178"/>
      <c r="D41" s="79"/>
      <c r="E41" s="146" t="s">
        <v>87</v>
      </c>
      <c r="F41" s="144">
        <v>967202.09</v>
      </c>
      <c r="G41" s="143">
        <f>G40+F41</f>
        <v>6770414.6299999999</v>
      </c>
      <c r="H41" s="79"/>
      <c r="I41" s="80"/>
      <c r="J41" s="80"/>
      <c r="K41" s="178" t="s">
        <v>65</v>
      </c>
      <c r="L41" s="178"/>
      <c r="M41" s="178"/>
      <c r="N41" s="178"/>
      <c r="O41" s="178"/>
      <c r="P41" s="179" t="s">
        <v>74</v>
      </c>
      <c r="Q41" s="180"/>
      <c r="R41" s="180"/>
      <c r="S41" s="180"/>
      <c r="T41" s="180"/>
    </row>
    <row r="42" spans="1:20" x14ac:dyDescent="0.2">
      <c r="A42" s="181" t="s">
        <v>73</v>
      </c>
      <c r="B42" s="181"/>
      <c r="C42" s="181"/>
      <c r="E42" s="146" t="s">
        <v>88</v>
      </c>
      <c r="F42" s="144">
        <v>967202.09</v>
      </c>
      <c r="G42" s="143">
        <f>G41+F42</f>
        <v>7737616.7199999997</v>
      </c>
      <c r="I42" s="17"/>
      <c r="K42" s="182" t="s">
        <v>47</v>
      </c>
      <c r="L42" s="183"/>
      <c r="M42" s="183"/>
      <c r="N42" s="183"/>
      <c r="O42" s="183"/>
      <c r="Q42" s="175" t="s">
        <v>48</v>
      </c>
      <c r="R42" s="175"/>
      <c r="S42" s="175"/>
      <c r="T42" s="81"/>
    </row>
    <row r="43" spans="1:20" x14ac:dyDescent="0.2">
      <c r="E43" s="146" t="s">
        <v>89</v>
      </c>
      <c r="F43" s="144">
        <v>967202.09</v>
      </c>
      <c r="G43" s="143">
        <f>G42+F43</f>
        <v>8704818.8100000005</v>
      </c>
      <c r="Q43" s="175"/>
      <c r="R43" s="175"/>
      <c r="S43" s="175"/>
    </row>
    <row r="44" spans="1:20" x14ac:dyDescent="0.2">
      <c r="E44" s="146" t="s">
        <v>90</v>
      </c>
      <c r="F44" s="144">
        <v>967202.09</v>
      </c>
      <c r="G44" s="143">
        <f>G43+F44</f>
        <v>9672020.9000000004</v>
      </c>
      <c r="J44" s="136"/>
    </row>
    <row r="45" spans="1:20" ht="16.5" x14ac:dyDescent="0.3">
      <c r="A45" s="137"/>
      <c r="E45" s="58" t="s">
        <v>34</v>
      </c>
      <c r="F45" s="144">
        <f>SUM(F35:F44)</f>
        <v>9672020.9000000004</v>
      </c>
      <c r="G45" s="143">
        <v>0</v>
      </c>
      <c r="H45" s="101"/>
    </row>
    <row r="46" spans="1:20" ht="16.5" x14ac:dyDescent="0.3">
      <c r="A46" s="176" t="s">
        <v>79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</row>
    <row r="47" spans="1:20" ht="16.5" x14ac:dyDescent="0.3">
      <c r="A47" s="139"/>
      <c r="B47" s="140"/>
      <c r="C47" s="140"/>
      <c r="D47" s="140"/>
      <c r="E47" s="140"/>
      <c r="F47" s="140"/>
      <c r="G47" s="140"/>
      <c r="H47" s="140"/>
      <c r="I47" s="140"/>
      <c r="J47" s="140"/>
      <c r="K47" s="140"/>
    </row>
    <row r="48" spans="1:20" ht="16.5" x14ac:dyDescent="0.3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</row>
    <row r="49" spans="1:8" ht="15" x14ac:dyDescent="0.25">
      <c r="A49" s="138"/>
      <c r="D49" s="16"/>
      <c r="E49" s="3"/>
      <c r="F49" s="141"/>
      <c r="G49" s="141"/>
      <c r="H49" s="129"/>
    </row>
    <row r="50" spans="1:8" x14ac:dyDescent="0.2">
      <c r="E50" s="3"/>
      <c r="F50" s="141"/>
      <c r="G50" s="141"/>
      <c r="H50" s="64"/>
    </row>
    <row r="51" spans="1:8" x14ac:dyDescent="0.2">
      <c r="E51" s="3"/>
      <c r="F51" s="141"/>
      <c r="G51" s="141"/>
      <c r="H51" s="64"/>
    </row>
    <row r="52" spans="1:8" x14ac:dyDescent="0.2">
      <c r="E52" s="3"/>
      <c r="F52" s="141"/>
      <c r="G52" s="141"/>
      <c r="H52" s="64"/>
    </row>
    <row r="53" spans="1:8" x14ac:dyDescent="0.2">
      <c r="E53" s="3"/>
      <c r="F53" s="141"/>
      <c r="G53" s="141"/>
      <c r="H53" s="64"/>
    </row>
    <row r="54" spans="1:8" x14ac:dyDescent="0.2">
      <c r="E54" s="3"/>
      <c r="F54" s="141"/>
      <c r="G54" s="141"/>
      <c r="H54" s="64"/>
    </row>
    <row r="55" spans="1:8" x14ac:dyDescent="0.2">
      <c r="E55" s="3"/>
      <c r="F55" s="141"/>
      <c r="G55" s="141"/>
      <c r="H55" s="64"/>
    </row>
    <row r="56" spans="1:8" x14ac:dyDescent="0.2">
      <c r="E56" s="3"/>
      <c r="F56" s="141"/>
      <c r="G56" s="141"/>
      <c r="H56" s="64"/>
    </row>
    <row r="57" spans="1:8" x14ac:dyDescent="0.2">
      <c r="E57" s="3"/>
      <c r="F57" s="141"/>
      <c r="G57" s="141"/>
      <c r="H57" s="64"/>
    </row>
    <row r="58" spans="1:8" x14ac:dyDescent="0.2">
      <c r="E58" s="3"/>
      <c r="F58" s="141"/>
      <c r="G58" s="141"/>
      <c r="H58" s="64"/>
    </row>
    <row r="59" spans="1:8" x14ac:dyDescent="0.2">
      <c r="E59" s="3"/>
      <c r="F59" s="141"/>
      <c r="G59" s="141"/>
      <c r="H59" s="64"/>
    </row>
    <row r="60" spans="1:8" x14ac:dyDescent="0.2">
      <c r="E60" s="3"/>
      <c r="F60" s="141"/>
      <c r="G60" s="141"/>
      <c r="H60" s="64"/>
    </row>
    <row r="61" spans="1:8" x14ac:dyDescent="0.2">
      <c r="E61" s="3"/>
      <c r="F61" s="141"/>
      <c r="G61" s="141"/>
      <c r="H61" s="64"/>
    </row>
    <row r="62" spans="1:8" x14ac:dyDescent="0.2">
      <c r="E62" s="3"/>
      <c r="F62" s="141"/>
      <c r="G62" s="141"/>
      <c r="H62" s="64"/>
    </row>
    <row r="63" spans="1:8" x14ac:dyDescent="0.2">
      <c r="E63" s="3"/>
      <c r="F63" s="141"/>
      <c r="G63" s="141"/>
      <c r="H63" s="64"/>
    </row>
    <row r="64" spans="1:8" x14ac:dyDescent="0.2">
      <c r="E64" s="3"/>
      <c r="F64" s="141"/>
      <c r="G64" s="141"/>
      <c r="H64" s="64"/>
    </row>
    <row r="65" spans="5:8" x14ac:dyDescent="0.2">
      <c r="E65" s="3"/>
      <c r="F65" s="141"/>
      <c r="G65" s="141"/>
      <c r="H65" s="64"/>
    </row>
    <row r="66" spans="5:8" x14ac:dyDescent="0.2">
      <c r="E66" s="3"/>
      <c r="F66" s="141"/>
      <c r="G66" s="141"/>
      <c r="H66" s="64"/>
    </row>
    <row r="67" spans="5:8" x14ac:dyDescent="0.2">
      <c r="E67" s="3"/>
      <c r="F67" s="141"/>
      <c r="G67" s="141"/>
      <c r="H67" s="64"/>
    </row>
    <row r="68" spans="5:8" x14ac:dyDescent="0.2">
      <c r="E68" s="3"/>
      <c r="F68" s="141"/>
      <c r="G68" s="141"/>
      <c r="H68" s="64"/>
    </row>
    <row r="69" spans="5:8" x14ac:dyDescent="0.2">
      <c r="E69" s="3"/>
      <c r="F69" s="141"/>
      <c r="G69" s="141"/>
      <c r="H69" s="64"/>
    </row>
    <row r="70" spans="5:8" x14ac:dyDescent="0.2">
      <c r="E70" s="3"/>
      <c r="F70" s="141"/>
      <c r="G70" s="141"/>
      <c r="H70" s="64"/>
    </row>
    <row r="71" spans="5:8" x14ac:dyDescent="0.2">
      <c r="E71" s="3"/>
      <c r="F71" s="141"/>
      <c r="G71" s="141"/>
      <c r="H71" s="64"/>
    </row>
    <row r="72" spans="5:8" x14ac:dyDescent="0.2">
      <c r="F72" s="141"/>
      <c r="G72" s="141"/>
    </row>
    <row r="73" spans="5:8" x14ac:dyDescent="0.2">
      <c r="F73" s="141"/>
      <c r="G73" s="141"/>
    </row>
    <row r="74" spans="5:8" x14ac:dyDescent="0.2">
      <c r="F74" s="141"/>
      <c r="G74" s="141"/>
    </row>
    <row r="75" spans="5:8" x14ac:dyDescent="0.2">
      <c r="F75" s="141"/>
      <c r="G75" s="141"/>
    </row>
    <row r="76" spans="5:8" x14ac:dyDescent="0.2">
      <c r="F76" s="141"/>
      <c r="G76" s="141"/>
    </row>
    <row r="77" spans="5:8" x14ac:dyDescent="0.2">
      <c r="F77" s="141"/>
      <c r="G77" s="141"/>
    </row>
    <row r="78" spans="5:8" x14ac:dyDescent="0.2">
      <c r="F78" s="141"/>
      <c r="G78" s="141"/>
    </row>
    <row r="79" spans="5:8" x14ac:dyDescent="0.2">
      <c r="F79" s="141"/>
      <c r="G79" s="141"/>
    </row>
  </sheetData>
  <mergeCells count="18">
    <mergeCell ref="Q43:S43"/>
    <mergeCell ref="A46:K46"/>
    <mergeCell ref="A41:C41"/>
    <mergeCell ref="K41:O41"/>
    <mergeCell ref="P41:T41"/>
    <mergeCell ref="A42:C42"/>
    <mergeCell ref="K42:O42"/>
    <mergeCell ref="Q42:S42"/>
    <mergeCell ref="A13:A15"/>
    <mergeCell ref="G13:G15"/>
    <mergeCell ref="B14:C14"/>
    <mergeCell ref="I14:L14"/>
    <mergeCell ref="M14:P14"/>
    <mergeCell ref="A1:B1"/>
    <mergeCell ref="E4:S4"/>
    <mergeCell ref="E5:S5"/>
    <mergeCell ref="E6:S6"/>
    <mergeCell ref="S11:T11"/>
  </mergeCells>
  <hyperlinks>
    <hyperlink ref="A46" r:id="rId1"/>
  </hyperlinks>
  <printOptions horizontalCentered="1"/>
  <pageMargins left="0.23622047244094491" right="0.23622047244094491" top="0.35433070866141736" bottom="0.35433070866141736" header="0.31496062992125984" footer="0.31496062992125984"/>
  <pageSetup paperSize="5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"/>
  <sheetViews>
    <sheetView workbookViewId="0"/>
  </sheetViews>
  <sheetFormatPr baseColWidth="10" defaultRowHeight="11.25" x14ac:dyDescent="0.2"/>
  <cols>
    <col min="1" max="1" width="4.7109375" style="1" customWidth="1"/>
    <col min="2" max="2" width="10.28515625" style="1" customWidth="1"/>
    <col min="3" max="4" width="11.42578125" style="1"/>
    <col min="5" max="5" width="10" style="1" customWidth="1"/>
    <col min="6" max="6" width="14.7109375" style="1" customWidth="1"/>
    <col min="7" max="7" width="8.8554687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7" width="11.85546875" style="1" customWidth="1"/>
    <col min="18" max="18" width="11.42578125" style="1"/>
    <col min="19" max="19" width="9.7109375" style="3" customWidth="1"/>
    <col min="20" max="20" width="13.5703125" style="1" customWidth="1"/>
    <col min="21" max="16384" width="11.42578125" style="1"/>
  </cols>
  <sheetData>
    <row r="1" spans="2:20" x14ac:dyDescent="0.2">
      <c r="B1" s="126"/>
      <c r="C1" s="126"/>
      <c r="D1" s="126"/>
      <c r="K1" s="127"/>
      <c r="L1" s="128"/>
      <c r="M1" s="128"/>
      <c r="N1" s="128"/>
      <c r="O1" s="128"/>
      <c r="Q1" s="125"/>
      <c r="R1" s="125"/>
      <c r="S1" s="125"/>
      <c r="T1" s="81"/>
    </row>
    <row r="2" spans="2:20" x14ac:dyDescent="0.2">
      <c r="Q2" s="125"/>
      <c r="R2" s="125"/>
      <c r="S2" s="125"/>
    </row>
  </sheetData>
  <pageMargins left="0.25" right="0.25" top="0.75" bottom="0.75" header="0.3" footer="0.3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S1"/>
  <sheetViews>
    <sheetView workbookViewId="0"/>
  </sheetViews>
  <sheetFormatPr baseColWidth="10" defaultRowHeight="11.25" x14ac:dyDescent="0.2"/>
  <cols>
    <col min="1" max="1" width="4.7109375" style="1" customWidth="1"/>
    <col min="2" max="2" width="10.28515625" style="1" customWidth="1"/>
    <col min="3" max="4" width="11.42578125" style="1"/>
    <col min="5" max="5" width="10" style="1" customWidth="1"/>
    <col min="6" max="6" width="14.7109375" style="1" customWidth="1"/>
    <col min="7" max="7" width="8.8554687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7" width="11.85546875" style="1" customWidth="1"/>
    <col min="18" max="18" width="11.42578125" style="1"/>
    <col min="19" max="19" width="9.7109375" style="3" customWidth="1"/>
    <col min="20" max="20" width="13.5703125" style="1" customWidth="1"/>
    <col min="21" max="16384" width="11.42578125" style="1"/>
  </cols>
  <sheetData/>
  <printOptions horizontalCentered="1"/>
  <pageMargins left="0.23622047244094491" right="0.23622047244094491" top="0.74803149606299213" bottom="0.74803149606299213" header="0.31496062992125984" footer="0.31496062992125984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S1"/>
  <sheetViews>
    <sheetView workbookViewId="0">
      <selection activeCell="E13" sqref="E13"/>
    </sheetView>
  </sheetViews>
  <sheetFormatPr baseColWidth="10" defaultRowHeight="11.25" x14ac:dyDescent="0.2"/>
  <cols>
    <col min="1" max="1" width="4.7109375" style="1" customWidth="1"/>
    <col min="2" max="2" width="10.28515625" style="1" customWidth="1"/>
    <col min="3" max="4" width="11.42578125" style="1"/>
    <col min="5" max="5" width="10" style="1" customWidth="1"/>
    <col min="6" max="6" width="14.7109375" style="1" customWidth="1"/>
    <col min="7" max="7" width="8.8554687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7" width="11.85546875" style="1" customWidth="1"/>
    <col min="18" max="18" width="11.42578125" style="1"/>
    <col min="19" max="19" width="9.7109375" style="3" customWidth="1"/>
    <col min="20" max="20" width="13.5703125" style="1" customWidth="1"/>
    <col min="21" max="16384" width="11.42578125" style="1"/>
  </cols>
  <sheetData/>
  <printOptions horizontalCentered="1"/>
  <pageMargins left="0.23622047244094491" right="0.23622047244094491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_2019er Trim 2019</vt:lpstr>
      <vt:lpstr>2do Trim 2019</vt:lpstr>
      <vt:lpstr>CIERRE 2019</vt:lpstr>
      <vt:lpstr>19Dic.2019</vt:lpstr>
    </vt:vector>
  </TitlesOfParts>
  <Company>H.ayuntamiento de zapotlan el grande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Francisco Javier Montoya</cp:lastModifiedBy>
  <cp:lastPrinted>2019-04-15T14:31:21Z</cp:lastPrinted>
  <dcterms:created xsi:type="dcterms:W3CDTF">2013-03-25T18:11:59Z</dcterms:created>
  <dcterms:modified xsi:type="dcterms:W3CDTF">2019-05-16T19:34:38Z</dcterms:modified>
</cp:coreProperties>
</file>